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38" i="1" l="1"/>
  <c r="F38" i="1"/>
  <c r="G38" i="1"/>
  <c r="H38" i="1"/>
  <c r="I38" i="1"/>
  <c r="J38" i="1"/>
  <c r="K38" i="1"/>
  <c r="L38" i="1"/>
  <c r="M38" i="1"/>
  <c r="E38" i="1"/>
  <c r="I49" i="1"/>
  <c r="F44" i="1"/>
  <c r="G44" i="1"/>
  <c r="H44" i="1"/>
  <c r="I44" i="1"/>
  <c r="K44" i="1"/>
  <c r="M44" i="1"/>
  <c r="E44" i="1"/>
  <c r="M35" i="1"/>
  <c r="K35" i="1"/>
  <c r="I35" i="1"/>
  <c r="G35" i="1"/>
  <c r="F35" i="1"/>
  <c r="E35" i="1"/>
  <c r="M26" i="1"/>
  <c r="K26" i="1"/>
  <c r="I26" i="1"/>
  <c r="G26" i="1"/>
  <c r="F26" i="1"/>
  <c r="E26" i="1"/>
  <c r="G18" i="1"/>
  <c r="E18" i="1"/>
  <c r="K18" i="1"/>
  <c r="M18" i="1"/>
  <c r="I18" i="1"/>
  <c r="G49" i="1"/>
  <c r="H49" i="1"/>
  <c r="K49" i="1"/>
  <c r="M49" i="1"/>
  <c r="F49" i="1"/>
  <c r="E49" i="1"/>
  <c r="J44" i="1" l="1"/>
  <c r="F18" i="1"/>
  <c r="F54" i="1" s="1"/>
  <c r="J35" i="1"/>
  <c r="N35" i="1"/>
  <c r="N18" i="1"/>
  <c r="H18" i="1"/>
  <c r="L26" i="1"/>
  <c r="J26" i="1"/>
  <c r="N26" i="1"/>
  <c r="H35" i="1"/>
  <c r="H26" i="1"/>
  <c r="N49" i="1"/>
  <c r="L49" i="1"/>
  <c r="J49" i="1"/>
  <c r="L18" i="1"/>
  <c r="J18" i="1"/>
  <c r="J54" i="1" l="1"/>
  <c r="H54" i="1"/>
  <c r="L44" i="1"/>
  <c r="N44" i="1"/>
  <c r="N54" i="1" s="1"/>
  <c r="L35" i="1"/>
  <c r="L54" i="1" l="1"/>
</calcChain>
</file>

<file path=xl/sharedStrings.xml><?xml version="1.0" encoding="utf-8"?>
<sst xmlns="http://schemas.openxmlformats.org/spreadsheetml/2006/main" count="94" uniqueCount="45">
  <si>
    <t>Оценка  потребности в оказании муниципальной услуги по годам</t>
  </si>
  <si>
    <t>Наименование муниципальной услуги</t>
  </si>
  <si>
    <t>ед.измерения</t>
  </si>
  <si>
    <t>Код бюджетной классификации( раздел, подраздел,целевая статья, вид расходов)</t>
  </si>
  <si>
    <t>Оценка потребности в оказании муниципальной услуги по годам</t>
  </si>
  <si>
    <t>в натуральных показателях</t>
  </si>
  <si>
    <t>в тыс.рублях</t>
  </si>
  <si>
    <t>плановый период</t>
  </si>
  <si>
    <t>в тыс. руб.</t>
  </si>
  <si>
    <t>МОАУ СОШ № 1</t>
  </si>
  <si>
    <t>чел.</t>
  </si>
  <si>
    <t>МОАУ СОШ № 3</t>
  </si>
  <si>
    <t>МОАУГ №  8</t>
  </si>
  <si>
    <t>МОАУ СОШ № 15</t>
  </si>
  <si>
    <t>МОАУ СОШ № 22</t>
  </si>
  <si>
    <t>ИТОГО</t>
  </si>
  <si>
    <t>д/дни</t>
  </si>
  <si>
    <t>ДС № 2</t>
  </si>
  <si>
    <t>ДС№ 29</t>
  </si>
  <si>
    <t>ДЮСШ № 3</t>
  </si>
  <si>
    <t>ВСЕГО</t>
  </si>
  <si>
    <t>х</t>
  </si>
  <si>
    <t>Начальник управления  образования</t>
  </si>
  <si>
    <t>города Райчихинска                                                                                Л.А.Гусенкова</t>
  </si>
  <si>
    <t>исп.Архипова Л.Г.</t>
  </si>
  <si>
    <t>2-26-63</t>
  </si>
  <si>
    <t>моау оош № 3</t>
  </si>
  <si>
    <t>Реализация дополнительных общеобразовательных  общеразвивающих программ</t>
  </si>
  <si>
    <t>ДДЮ</t>
  </si>
  <si>
    <t>Реализация основных общеобразовательных программ начального  общего образования</t>
  </si>
  <si>
    <t>Реализация основных общеобразовательных программ основного  общего образования</t>
  </si>
  <si>
    <t>Реализация основных общеобразовательных программ среднего   общего образования</t>
  </si>
  <si>
    <t>МОАУ ООШ № 3</t>
  </si>
  <si>
    <t>Реализация  адаптированных основных общеобразовательных программ  начального общего, основного общего образования</t>
  </si>
  <si>
    <t>ДС № 31</t>
  </si>
  <si>
    <t>2023 год</t>
  </si>
  <si>
    <t>2024 год</t>
  </si>
  <si>
    <t>Реализация основных общеобразовательных программ  дошкольного  образования.</t>
  </si>
  <si>
    <t>Реализация дополнительных общеобразовательных  общеразвивающих программ в рамках  персонифицированного финансирования</t>
  </si>
  <si>
    <t xml:space="preserve"> </t>
  </si>
  <si>
    <t>Фактически оказано в 2021 году</t>
  </si>
  <si>
    <t>текущий год ( 2022 год)</t>
  </si>
  <si>
    <t>2025 год</t>
  </si>
  <si>
    <t>чел./час.</t>
  </si>
  <si>
    <t>Приложение к приказу № 138  от   30.05.2022г.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</si>
</sst>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0" xfId="1"/>
    <xf numFmtId="4" fontId="1" fillId="0" borderId="1" xfId="1" applyNumberFormat="1" applyFont="1" applyBorder="1"/>
    <xf numFmtId="4" fontId="5" fillId="0" borderId="2" xfId="1" applyNumberFormat="1" applyFont="1" applyBorder="1" applyAlignment="1">
      <alignment horizontal="center" vertical="top" wrapText="1"/>
    </xf>
    <xf numFmtId="4" fontId="5" fillId="0" borderId="3" xfId="1" applyNumberFormat="1" applyFont="1" applyBorder="1" applyAlignment="1">
      <alignment horizontal="center" vertical="top" wrapText="1"/>
    </xf>
    <xf numFmtId="4" fontId="3" fillId="0" borderId="4" xfId="1" applyNumberFormat="1" applyFont="1" applyBorder="1"/>
    <xf numFmtId="4" fontId="6" fillId="0" borderId="3" xfId="1" applyNumberFormat="1" applyFont="1" applyBorder="1" applyAlignment="1">
      <alignment horizontal="center" vertical="top" wrapText="1"/>
    </xf>
    <xf numFmtId="4" fontId="1" fillId="0" borderId="4" xfId="1" applyNumberFormat="1" applyFont="1" applyBorder="1"/>
    <xf numFmtId="4" fontId="3" fillId="0" borderId="6" xfId="1" applyNumberFormat="1" applyFont="1" applyBorder="1" applyAlignment="1">
      <alignment vertical="center" wrapText="1"/>
    </xf>
    <xf numFmtId="4" fontId="3" fillId="0" borderId="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1" fillId="0" borderId="8" xfId="1" applyNumberFormat="1" applyFont="1" applyBorder="1"/>
    <xf numFmtId="4" fontId="3" fillId="0" borderId="8" xfId="1" applyNumberFormat="1" applyFont="1" applyBorder="1"/>
    <xf numFmtId="4" fontId="3" fillId="0" borderId="9" xfId="1" applyNumberFormat="1" applyFont="1" applyBorder="1"/>
    <xf numFmtId="4" fontId="3" fillId="0" borderId="9" xfId="1" applyNumberFormat="1" applyFont="1" applyBorder="1" applyAlignment="1">
      <alignment horizontal="center"/>
    </xf>
    <xf numFmtId="2" fontId="5" fillId="0" borderId="2" xfId="1" applyNumberFormat="1" applyFont="1" applyBorder="1" applyAlignment="1">
      <alignment horizontal="center" vertical="top" wrapText="1"/>
    </xf>
    <xf numFmtId="2" fontId="5" fillId="0" borderId="3" xfId="1" applyNumberFormat="1" applyFont="1" applyBorder="1" applyAlignment="1">
      <alignment horizontal="center" vertical="top" wrapText="1"/>
    </xf>
    <xf numFmtId="4" fontId="6" fillId="0" borderId="4" xfId="1" applyNumberFormat="1" applyFont="1" applyBorder="1" applyAlignment="1">
      <alignment horizontal="center" vertical="top" wrapText="1"/>
    </xf>
    <xf numFmtId="2" fontId="5" fillId="0" borderId="17" xfId="1" applyNumberFormat="1" applyFont="1" applyBorder="1" applyAlignment="1">
      <alignment horizontal="center" vertical="top" wrapText="1"/>
    </xf>
    <xf numFmtId="4" fontId="5" fillId="0" borderId="16" xfId="1" applyNumberFormat="1" applyFont="1" applyBorder="1" applyAlignment="1">
      <alignment horizontal="center" vertical="top" wrapText="1"/>
    </xf>
    <xf numFmtId="4" fontId="3" fillId="0" borderId="0" xfId="1" applyNumberFormat="1" applyFont="1" applyBorder="1" applyAlignment="1">
      <alignment horizontal="center"/>
    </xf>
    <xf numFmtId="4" fontId="1" fillId="0" borderId="29" xfId="1" applyNumberFormat="1" applyFont="1" applyBorder="1"/>
    <xf numFmtId="4" fontId="6" fillId="0" borderId="34" xfId="1" applyNumberFormat="1" applyFont="1" applyBorder="1" applyAlignment="1">
      <alignment horizontal="center" vertical="top" wrapText="1"/>
    </xf>
    <xf numFmtId="4" fontId="1" fillId="0" borderId="0" xfId="1" applyNumberFormat="1" applyBorder="1" applyAlignment="1">
      <alignment horizontal="center"/>
    </xf>
    <xf numFmtId="4" fontId="1" fillId="0" borderId="44" xfId="1" applyNumberFormat="1" applyFont="1" applyBorder="1"/>
    <xf numFmtId="4" fontId="3" fillId="0" borderId="19" xfId="1" applyNumberFormat="1" applyFont="1" applyBorder="1" applyAlignment="1"/>
    <xf numFmtId="4" fontId="3" fillId="0" borderId="24" xfId="1" applyNumberFormat="1" applyFont="1" applyBorder="1" applyAlignment="1"/>
    <xf numFmtId="4" fontId="5" fillId="0" borderId="4" xfId="1" applyNumberFormat="1" applyFont="1" applyBorder="1" applyAlignment="1">
      <alignment horizontal="center" vertical="top" wrapText="1"/>
    </xf>
    <xf numFmtId="4" fontId="6" fillId="0" borderId="37" xfId="1" applyNumberFormat="1" applyFont="1" applyFill="1" applyBorder="1" applyAlignment="1">
      <alignment horizontal="center" vertical="top" wrapText="1"/>
    </xf>
    <xf numFmtId="0" fontId="0" fillId="0" borderId="0" xfId="0" applyBorder="1"/>
    <xf numFmtId="4" fontId="3" fillId="0" borderId="0" xfId="1" applyNumberFormat="1" applyFont="1" applyBorder="1" applyAlignment="1">
      <alignment horizontal="center"/>
    </xf>
    <xf numFmtId="4" fontId="6" fillId="0" borderId="33" xfId="1" applyNumberFormat="1" applyFont="1" applyBorder="1" applyAlignment="1">
      <alignment horizontal="center" vertical="top" wrapText="1"/>
    </xf>
    <xf numFmtId="4" fontId="3" fillId="0" borderId="45" xfId="1" applyNumberFormat="1" applyFont="1" applyBorder="1" applyAlignment="1"/>
    <xf numFmtId="4" fontId="3" fillId="0" borderId="28" xfId="1" applyNumberFormat="1" applyFont="1" applyBorder="1"/>
    <xf numFmtId="4" fontId="1" fillId="0" borderId="46" xfId="1" applyNumberFormat="1" applyFont="1" applyBorder="1" applyAlignment="1"/>
    <xf numFmtId="4" fontId="3" fillId="0" borderId="0" xfId="1" applyNumberFormat="1" applyFont="1" applyBorder="1"/>
    <xf numFmtId="4" fontId="5" fillId="0" borderId="0" xfId="1" applyNumberFormat="1" applyFont="1" applyBorder="1" applyAlignment="1">
      <alignment horizontal="center" vertical="top" wrapText="1"/>
    </xf>
    <xf numFmtId="0" fontId="4" fillId="0" borderId="0" xfId="1" applyFont="1" applyAlignment="1">
      <alignment horizontal="center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19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12" xfId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1" fillId="0" borderId="25" xfId="1" applyBorder="1" applyAlignment="1">
      <alignment horizontal="center" vertical="center" wrapText="1"/>
    </xf>
    <xf numFmtId="0" fontId="1" fillId="0" borderId="26" xfId="1" applyBorder="1" applyAlignment="1">
      <alignment horizontal="center" vertical="center" wrapText="1"/>
    </xf>
    <xf numFmtId="0" fontId="1" fillId="0" borderId="23" xfId="1" applyBorder="1" applyAlignment="1">
      <alignment horizontal="center"/>
    </xf>
    <xf numFmtId="0" fontId="1" fillId="0" borderId="19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4" fontId="1" fillId="0" borderId="43" xfId="1" applyNumberFormat="1" applyBorder="1" applyAlignment="1">
      <alignment horizontal="center"/>
    </xf>
    <xf numFmtId="4" fontId="1" fillId="0" borderId="41" xfId="1" applyNumberFormat="1" applyBorder="1" applyAlignment="1">
      <alignment horizontal="center"/>
    </xf>
    <xf numFmtId="4" fontId="2" fillId="0" borderId="27" xfId="1" applyNumberFormat="1" applyFont="1" applyBorder="1" applyAlignment="1">
      <alignment horizontal="center" vertical="center" wrapText="1"/>
    </xf>
    <xf numFmtId="4" fontId="2" fillId="0" borderId="28" xfId="1" applyNumberFormat="1" applyFont="1" applyBorder="1" applyAlignment="1">
      <alignment horizontal="center" vertical="center" wrapText="1"/>
    </xf>
    <xf numFmtId="4" fontId="2" fillId="0" borderId="29" xfId="1" applyNumberFormat="1" applyFont="1" applyBorder="1" applyAlignment="1">
      <alignment horizontal="center" vertical="center" wrapText="1"/>
    </xf>
    <xf numFmtId="4" fontId="1" fillId="0" borderId="12" xfId="1" applyNumberFormat="1" applyBorder="1" applyAlignment="1">
      <alignment horizontal="center"/>
    </xf>
    <xf numFmtId="4" fontId="1" fillId="0" borderId="13" xfId="1" applyNumberFormat="1" applyBorder="1" applyAlignment="1">
      <alignment horizontal="center"/>
    </xf>
    <xf numFmtId="4" fontId="3" fillId="0" borderId="10" xfId="1" applyNumberFormat="1" applyFont="1" applyBorder="1" applyAlignment="1">
      <alignment horizontal="center"/>
    </xf>
    <xf numFmtId="4" fontId="3" fillId="0" borderId="11" xfId="1" applyNumberFormat="1" applyFont="1" applyBorder="1" applyAlignment="1">
      <alignment horizontal="center"/>
    </xf>
    <xf numFmtId="164" fontId="8" fillId="0" borderId="30" xfId="1" applyNumberFormat="1" applyFont="1" applyBorder="1" applyAlignment="1">
      <alignment horizontal="center" vertical="center" wrapText="1"/>
    </xf>
    <xf numFmtId="0" fontId="7" fillId="0" borderId="31" xfId="0" applyFont="1" applyBorder="1"/>
    <xf numFmtId="0" fontId="7" fillId="0" borderId="32" xfId="0" applyFont="1" applyBorder="1"/>
    <xf numFmtId="164" fontId="8" fillId="0" borderId="35" xfId="1" applyNumberFormat="1" applyFont="1" applyBorder="1" applyAlignment="1">
      <alignment horizontal="center" vertical="center" wrapText="1"/>
    </xf>
    <xf numFmtId="164" fontId="8" fillId="0" borderId="34" xfId="1" applyNumberFormat="1" applyFont="1" applyBorder="1" applyAlignment="1">
      <alignment horizontal="center" vertical="center" wrapText="1"/>
    </xf>
    <xf numFmtId="164" fontId="8" fillId="0" borderId="25" xfId="1" applyNumberFormat="1" applyFont="1" applyBorder="1" applyAlignment="1">
      <alignment horizontal="center" vertical="center" wrapText="1"/>
    </xf>
    <xf numFmtId="164" fontId="8" fillId="0" borderId="33" xfId="1" applyNumberFormat="1" applyFont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/>
    </xf>
    <xf numFmtId="4" fontId="1" fillId="0" borderId="6" xfId="1" applyNumberFormat="1" applyBorder="1" applyAlignment="1">
      <alignment horizontal="center"/>
    </xf>
    <xf numFmtId="4" fontId="1" fillId="0" borderId="0" xfId="1" applyNumberFormat="1" applyBorder="1" applyAlignment="1">
      <alignment horizontal="center"/>
    </xf>
    <xf numFmtId="4" fontId="3" fillId="0" borderId="19" xfId="1" applyNumberFormat="1" applyFont="1" applyBorder="1" applyAlignment="1">
      <alignment horizontal="center"/>
    </xf>
    <xf numFmtId="4" fontId="3" fillId="0" borderId="23" xfId="1" applyNumberFormat="1" applyFont="1" applyBorder="1" applyAlignment="1">
      <alignment horizontal="center"/>
    </xf>
    <xf numFmtId="4" fontId="3" fillId="0" borderId="24" xfId="1" applyNumberFormat="1" applyFont="1" applyBorder="1" applyAlignment="1">
      <alignment horizontal="center"/>
    </xf>
    <xf numFmtId="4" fontId="1" fillId="0" borderId="19" xfId="1" applyNumberFormat="1" applyBorder="1" applyAlignment="1">
      <alignment horizontal="center"/>
    </xf>
    <xf numFmtId="4" fontId="1" fillId="0" borderId="24" xfId="1" applyNumberFormat="1" applyBorder="1" applyAlignment="1">
      <alignment horizontal="center"/>
    </xf>
    <xf numFmtId="4" fontId="3" fillId="0" borderId="6" xfId="1" applyNumberFormat="1" applyFont="1" applyBorder="1" applyAlignment="1">
      <alignment horizontal="center"/>
    </xf>
    <xf numFmtId="4" fontId="3" fillId="0" borderId="7" xfId="1" applyNumberFormat="1" applyFont="1" applyBorder="1" applyAlignment="1">
      <alignment horizontal="center"/>
    </xf>
    <xf numFmtId="4" fontId="1" fillId="0" borderId="23" xfId="1" applyNumberFormat="1" applyBorder="1" applyAlignment="1">
      <alignment horizontal="center"/>
    </xf>
    <xf numFmtId="4" fontId="1" fillId="0" borderId="8" xfId="1" applyNumberFormat="1" applyFont="1" applyBorder="1" applyAlignment="1">
      <alignment horizontal="center"/>
    </xf>
    <xf numFmtId="4" fontId="1" fillId="0" borderId="29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1" fillId="0" borderId="8" xfId="1" applyNumberFormat="1" applyBorder="1" applyAlignment="1">
      <alignment horizontal="center" vertical="center" wrapText="1"/>
    </xf>
    <xf numFmtId="4" fontId="1" fillId="0" borderId="14" xfId="1" applyNumberFormat="1" applyFont="1" applyBorder="1" applyAlignment="1">
      <alignment horizontal="center" vertical="center" wrapText="1"/>
    </xf>
    <xf numFmtId="4" fontId="8" fillId="0" borderId="0" xfId="1" applyNumberFormat="1" applyFont="1" applyAlignment="1">
      <alignment horizontal="center" vertical="center" wrapText="1"/>
    </xf>
    <xf numFmtId="4" fontId="1" fillId="0" borderId="14" xfId="1" applyNumberFormat="1" applyBorder="1" applyAlignment="1">
      <alignment horizontal="center" vertical="center" wrapText="1"/>
    </xf>
    <xf numFmtId="4" fontId="1" fillId="0" borderId="15" xfId="1" applyNumberFormat="1" applyBorder="1" applyAlignment="1">
      <alignment horizontal="center" vertical="center" wrapText="1"/>
    </xf>
    <xf numFmtId="4" fontId="3" fillId="0" borderId="36" xfId="1" applyNumberFormat="1" applyFont="1" applyBorder="1" applyAlignment="1">
      <alignment horizontal="center"/>
    </xf>
    <xf numFmtId="4" fontId="3" fillId="0" borderId="37" xfId="1" applyNumberFormat="1" applyFont="1" applyBorder="1" applyAlignment="1">
      <alignment horizontal="center"/>
    </xf>
    <xf numFmtId="4" fontId="3" fillId="0" borderId="38" xfId="1" applyNumberFormat="1" applyFont="1" applyBorder="1" applyAlignment="1">
      <alignment horizontal="center"/>
    </xf>
    <xf numFmtId="4" fontId="1" fillId="0" borderId="10" xfId="1" applyNumberFormat="1" applyBorder="1" applyAlignment="1">
      <alignment horizontal="center"/>
    </xf>
    <xf numFmtId="4" fontId="1" fillId="0" borderId="11" xfId="1" applyNumberFormat="1" applyBorder="1" applyAlignment="1">
      <alignment horizontal="center"/>
    </xf>
    <xf numFmtId="4" fontId="1" fillId="0" borderId="34" xfId="1" applyNumberFormat="1" applyBorder="1" applyAlignment="1">
      <alignment horizontal="center"/>
    </xf>
    <xf numFmtId="4" fontId="1" fillId="0" borderId="42" xfId="1" applyNumberFormat="1" applyBorder="1" applyAlignment="1">
      <alignment horizontal="center"/>
    </xf>
    <xf numFmtId="4" fontId="1" fillId="0" borderId="39" xfId="1" applyNumberFormat="1" applyBorder="1" applyAlignment="1">
      <alignment horizontal="center"/>
    </xf>
    <xf numFmtId="4" fontId="1" fillId="0" borderId="40" xfId="1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workbookViewId="0">
      <selection activeCell="N3" sqref="N3"/>
    </sheetView>
  </sheetViews>
  <sheetFormatPr defaultRowHeight="15" x14ac:dyDescent="0.25"/>
  <cols>
    <col min="5" max="5" width="12.7109375" customWidth="1"/>
    <col min="6" max="6" width="16" customWidth="1"/>
    <col min="7" max="7" width="11.42578125" customWidth="1"/>
    <col min="8" max="8" width="17.42578125" customWidth="1"/>
    <col min="9" max="9" width="12.140625" customWidth="1"/>
    <col min="10" max="10" width="16.140625" customWidth="1"/>
    <col min="11" max="11" width="11.7109375" customWidth="1"/>
    <col min="12" max="12" width="15.28515625" customWidth="1"/>
    <col min="13" max="13" width="11.85546875" customWidth="1"/>
    <col min="14" max="14" width="15.7109375" customWidth="1"/>
    <col min="15" max="15" width="14.140625" customWidth="1"/>
  </cols>
  <sheetData>
    <row r="1" spans="1:15" x14ac:dyDescent="0.25">
      <c r="J1" s="84" t="s">
        <v>44</v>
      </c>
      <c r="K1" s="84"/>
      <c r="L1" s="84"/>
      <c r="M1" s="84"/>
      <c r="N1" s="84"/>
    </row>
    <row r="3" spans="1:15" ht="15.75" x14ac:dyDescent="0.25">
      <c r="A3" s="1"/>
      <c r="B3" s="1"/>
      <c r="C3" s="37" t="s">
        <v>0</v>
      </c>
      <c r="D3" s="37"/>
      <c r="E3" s="37"/>
      <c r="F3" s="37"/>
      <c r="G3" s="37"/>
      <c r="H3" s="37"/>
      <c r="I3" s="37"/>
      <c r="J3" s="37"/>
      <c r="K3" s="37"/>
      <c r="L3" s="37"/>
      <c r="M3" s="1"/>
      <c r="N3" s="1"/>
    </row>
    <row r="4" spans="1:15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thickBot="1" x14ac:dyDescent="0.3">
      <c r="A5" s="43" t="s">
        <v>1</v>
      </c>
      <c r="B5" s="44"/>
      <c r="C5" s="38" t="s">
        <v>2</v>
      </c>
      <c r="D5" s="38" t="s">
        <v>3</v>
      </c>
      <c r="E5" s="52" t="s">
        <v>40</v>
      </c>
      <c r="F5" s="54"/>
      <c r="G5" s="52" t="s">
        <v>4</v>
      </c>
      <c r="H5" s="53"/>
      <c r="I5" s="53"/>
      <c r="J5" s="53"/>
      <c r="K5" s="53"/>
      <c r="L5" s="53"/>
      <c r="M5" s="53"/>
      <c r="N5" s="54"/>
    </row>
    <row r="6" spans="1:15" ht="15.75" thickBot="1" x14ac:dyDescent="0.3">
      <c r="A6" s="45"/>
      <c r="B6" s="46"/>
      <c r="C6" s="39"/>
      <c r="D6" s="39"/>
      <c r="E6" s="38" t="s">
        <v>5</v>
      </c>
      <c r="F6" s="38" t="s">
        <v>6</v>
      </c>
      <c r="G6" s="43" t="s">
        <v>41</v>
      </c>
      <c r="H6" s="44"/>
      <c r="I6" s="41" t="s">
        <v>7</v>
      </c>
      <c r="J6" s="51"/>
      <c r="K6" s="51"/>
      <c r="L6" s="51"/>
      <c r="M6" s="51"/>
      <c r="N6" s="42"/>
    </row>
    <row r="7" spans="1:15" ht="15.75" thickBot="1" x14ac:dyDescent="0.3">
      <c r="A7" s="45"/>
      <c r="B7" s="46"/>
      <c r="C7" s="39"/>
      <c r="D7" s="39"/>
      <c r="E7" s="39"/>
      <c r="F7" s="39"/>
      <c r="G7" s="49"/>
      <c r="H7" s="50"/>
      <c r="I7" s="41" t="s">
        <v>35</v>
      </c>
      <c r="J7" s="42"/>
      <c r="K7" s="41" t="s">
        <v>36</v>
      </c>
      <c r="L7" s="42"/>
      <c r="M7" s="41" t="s">
        <v>42</v>
      </c>
      <c r="N7" s="42"/>
    </row>
    <row r="8" spans="1:15" x14ac:dyDescent="0.25">
      <c r="A8" s="45"/>
      <c r="B8" s="46"/>
      <c r="C8" s="39"/>
      <c r="D8" s="39"/>
      <c r="E8" s="39"/>
      <c r="F8" s="39"/>
      <c r="G8" s="38" t="s">
        <v>5</v>
      </c>
      <c r="H8" s="38" t="s">
        <v>8</v>
      </c>
      <c r="I8" s="38" t="s">
        <v>5</v>
      </c>
      <c r="J8" s="38" t="s">
        <v>8</v>
      </c>
      <c r="K8" s="38" t="s">
        <v>5</v>
      </c>
      <c r="L8" s="38" t="s">
        <v>8</v>
      </c>
      <c r="M8" s="38" t="s">
        <v>5</v>
      </c>
      <c r="N8" s="38" t="s">
        <v>8</v>
      </c>
    </row>
    <row r="9" spans="1:15" x14ac:dyDescent="0.25">
      <c r="A9" s="45"/>
      <c r="B9" s="46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5" x14ac:dyDescent="0.25">
      <c r="A10" s="45"/>
      <c r="B10" s="46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t="s">
        <v>39</v>
      </c>
    </row>
    <row r="11" spans="1:15" ht="67.900000000000006" customHeight="1" x14ac:dyDescent="0.25">
      <c r="A11" s="47"/>
      <c r="B11" s="48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5" ht="46.15" customHeight="1" thickBot="1" x14ac:dyDescent="0.3">
      <c r="A12" s="64" t="s">
        <v>29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</row>
    <row r="13" spans="1:15" ht="15.75" thickBot="1" x14ac:dyDescent="0.3">
      <c r="A13" s="60" t="s">
        <v>9</v>
      </c>
      <c r="B13" s="61"/>
      <c r="C13" s="2" t="s">
        <v>10</v>
      </c>
      <c r="D13" s="57"/>
      <c r="E13" s="15">
        <v>264</v>
      </c>
      <c r="F13" s="3">
        <v>19411777.390000001</v>
      </c>
      <c r="G13" s="3">
        <v>274</v>
      </c>
      <c r="H13" s="3">
        <v>19989582.059999999</v>
      </c>
      <c r="I13" s="3">
        <v>247</v>
      </c>
      <c r="J13" s="3">
        <v>18263331.190000001</v>
      </c>
      <c r="K13" s="3">
        <v>238</v>
      </c>
      <c r="L13" s="3">
        <v>17053630.850000001</v>
      </c>
      <c r="M13" s="3">
        <v>249</v>
      </c>
      <c r="N13" s="3">
        <v>17607832.739999998</v>
      </c>
    </row>
    <row r="14" spans="1:15" ht="15.75" thickBot="1" x14ac:dyDescent="0.3">
      <c r="A14" s="60" t="s">
        <v>11</v>
      </c>
      <c r="B14" s="61"/>
      <c r="C14" s="2" t="s">
        <v>10</v>
      </c>
      <c r="D14" s="58"/>
      <c r="E14" s="16">
        <v>48</v>
      </c>
      <c r="F14" s="3">
        <v>5550825.5300000003</v>
      </c>
      <c r="G14" s="3">
        <v>49</v>
      </c>
      <c r="H14" s="3">
        <v>5121209.4400000004</v>
      </c>
      <c r="I14" s="3">
        <v>46</v>
      </c>
      <c r="J14" s="3">
        <v>5637633.1799999997</v>
      </c>
      <c r="K14" s="3">
        <v>39</v>
      </c>
      <c r="L14" s="3">
        <v>4890546.8</v>
      </c>
      <c r="M14" s="3">
        <v>36</v>
      </c>
      <c r="N14" s="3">
        <v>4890546.8</v>
      </c>
    </row>
    <row r="15" spans="1:15" ht="15.75" thickBot="1" x14ac:dyDescent="0.3">
      <c r="A15" s="60" t="s">
        <v>12</v>
      </c>
      <c r="B15" s="61"/>
      <c r="C15" s="2" t="s">
        <v>10</v>
      </c>
      <c r="D15" s="58"/>
      <c r="E15" s="16">
        <v>216</v>
      </c>
      <c r="F15" s="3">
        <v>17220974.469999999</v>
      </c>
      <c r="G15" s="3">
        <v>213</v>
      </c>
      <c r="H15" s="3">
        <v>16241378.789999999</v>
      </c>
      <c r="I15" s="3">
        <v>220</v>
      </c>
      <c r="J15" s="3">
        <v>17143237.09</v>
      </c>
      <c r="K15" s="3">
        <v>212</v>
      </c>
      <c r="L15" s="3">
        <v>16292900.83</v>
      </c>
      <c r="M15" s="3">
        <v>206</v>
      </c>
      <c r="N15" s="3">
        <v>15831781</v>
      </c>
    </row>
    <row r="16" spans="1:15" ht="15.75" thickBot="1" x14ac:dyDescent="0.3">
      <c r="A16" s="60" t="s">
        <v>13</v>
      </c>
      <c r="B16" s="61"/>
      <c r="C16" s="2" t="s">
        <v>10</v>
      </c>
      <c r="D16" s="58"/>
      <c r="E16" s="16">
        <v>477</v>
      </c>
      <c r="F16" s="3">
        <v>33619448.07</v>
      </c>
      <c r="G16" s="3">
        <v>471</v>
      </c>
      <c r="H16" s="3">
        <v>33559860.609999999</v>
      </c>
      <c r="I16" s="3">
        <v>427</v>
      </c>
      <c r="J16" s="3">
        <v>33005484.66</v>
      </c>
      <c r="K16" s="3">
        <v>434</v>
      </c>
      <c r="L16" s="3">
        <v>32572838.34</v>
      </c>
      <c r="M16" s="3">
        <v>430</v>
      </c>
      <c r="N16" s="3">
        <v>32155485.82</v>
      </c>
    </row>
    <row r="17" spans="1:16" ht="27.6" customHeight="1" thickBot="1" x14ac:dyDescent="0.3">
      <c r="A17" s="60" t="s">
        <v>14</v>
      </c>
      <c r="B17" s="61"/>
      <c r="C17" s="2" t="s">
        <v>10</v>
      </c>
      <c r="D17" s="59"/>
      <c r="E17" s="18">
        <v>65</v>
      </c>
      <c r="F17" s="3">
        <v>9180553.4000000004</v>
      </c>
      <c r="G17" s="19">
        <v>75</v>
      </c>
      <c r="H17" s="3">
        <v>9078559.5299999993</v>
      </c>
      <c r="I17" s="19">
        <v>61</v>
      </c>
      <c r="J17" s="3">
        <v>8708543.7699999996</v>
      </c>
      <c r="K17" s="19">
        <v>61</v>
      </c>
      <c r="L17" s="3">
        <v>8708543.7699999996</v>
      </c>
      <c r="M17" s="19">
        <v>57</v>
      </c>
      <c r="N17" s="3">
        <v>8137491.7199999997</v>
      </c>
    </row>
    <row r="18" spans="1:16" x14ac:dyDescent="0.25">
      <c r="A18" s="62" t="s">
        <v>15</v>
      </c>
      <c r="B18" s="63"/>
      <c r="C18" s="5"/>
      <c r="D18" s="90"/>
      <c r="E18" s="17">
        <f t="shared" ref="E18:J18" si="0">E13+E14+E15+E16+E17</f>
        <v>1070</v>
      </c>
      <c r="F18" s="17">
        <f t="shared" si="0"/>
        <v>84983578.860000014</v>
      </c>
      <c r="G18" s="17">
        <f t="shared" si="0"/>
        <v>1082</v>
      </c>
      <c r="H18" s="17">
        <f t="shared" si="0"/>
        <v>83990590.430000007</v>
      </c>
      <c r="I18" s="17">
        <f t="shared" si="0"/>
        <v>1001</v>
      </c>
      <c r="J18" s="17">
        <f t="shared" si="0"/>
        <v>82758229.890000001</v>
      </c>
      <c r="K18" s="17">
        <f t="shared" ref="K18:N18" si="1">K13+K14+K15+K16+K17</f>
        <v>984</v>
      </c>
      <c r="L18" s="17">
        <f t="shared" si="1"/>
        <v>79518460.590000004</v>
      </c>
      <c r="M18" s="17">
        <f t="shared" si="1"/>
        <v>978</v>
      </c>
      <c r="N18" s="17">
        <f t="shared" si="1"/>
        <v>78623138.079999998</v>
      </c>
      <c r="O18" s="28"/>
      <c r="P18" s="29"/>
    </row>
    <row r="19" spans="1:16" ht="14.45" customHeight="1" x14ac:dyDescent="0.25">
      <c r="A19" s="71"/>
      <c r="B19" s="71"/>
      <c r="C19" s="71"/>
      <c r="D19" s="71"/>
      <c r="E19" s="67" t="s">
        <v>30</v>
      </c>
      <c r="F19" s="68"/>
      <c r="G19" s="68"/>
      <c r="H19" s="68"/>
      <c r="I19" s="68"/>
      <c r="J19" s="68"/>
      <c r="K19" s="68"/>
      <c r="L19" s="68"/>
      <c r="M19" s="68"/>
      <c r="N19" s="68"/>
    </row>
    <row r="20" spans="1:16" ht="15.75" thickBot="1" x14ac:dyDescent="0.3">
      <c r="A20" s="71"/>
      <c r="B20" s="71"/>
      <c r="C20" s="71"/>
      <c r="D20" s="71"/>
      <c r="E20" s="69"/>
      <c r="F20" s="70"/>
      <c r="G20" s="70"/>
      <c r="H20" s="70"/>
      <c r="I20" s="70"/>
      <c r="J20" s="70"/>
      <c r="K20" s="70"/>
      <c r="L20" s="70"/>
      <c r="M20" s="70"/>
      <c r="N20" s="70"/>
    </row>
    <row r="21" spans="1:16" x14ac:dyDescent="0.25">
      <c r="A21" s="55" t="s">
        <v>9</v>
      </c>
      <c r="B21" s="56"/>
      <c r="C21" s="7" t="s">
        <v>10</v>
      </c>
      <c r="D21" s="91"/>
      <c r="E21" s="27">
        <v>281</v>
      </c>
      <c r="F21" s="27">
        <v>20661778.199999999</v>
      </c>
      <c r="G21" s="27">
        <v>283</v>
      </c>
      <c r="H21" s="27">
        <v>20646174.18</v>
      </c>
      <c r="I21" s="27">
        <v>306</v>
      </c>
      <c r="J21" s="27">
        <v>22625827.309999999</v>
      </c>
      <c r="K21" s="27">
        <v>324</v>
      </c>
      <c r="L21" s="27">
        <v>23215867.210000001</v>
      </c>
      <c r="M21" s="27">
        <v>321</v>
      </c>
      <c r="N21" s="27">
        <v>22699254.260000002</v>
      </c>
    </row>
    <row r="22" spans="1:16" ht="15.75" thickBot="1" x14ac:dyDescent="0.3">
      <c r="A22" s="72" t="s">
        <v>11</v>
      </c>
      <c r="B22" s="73"/>
      <c r="C22" s="21" t="s">
        <v>10</v>
      </c>
      <c r="D22" s="91"/>
      <c r="E22" s="27">
        <v>50</v>
      </c>
      <c r="F22" s="27">
        <v>5339157.59</v>
      </c>
      <c r="G22" s="27">
        <v>85</v>
      </c>
      <c r="H22" s="27">
        <v>8883730.6699999999</v>
      </c>
      <c r="I22" s="27">
        <v>71</v>
      </c>
      <c r="J22" s="27">
        <v>8701564.25</v>
      </c>
      <c r="K22" s="27">
        <v>70</v>
      </c>
      <c r="L22" s="27">
        <v>8777904.5199999996</v>
      </c>
      <c r="M22" s="27">
        <v>71</v>
      </c>
      <c r="N22" s="27">
        <v>8777904.5199999996</v>
      </c>
    </row>
    <row r="23" spans="1:16" ht="15.75" thickBot="1" x14ac:dyDescent="0.3">
      <c r="A23" s="60" t="s">
        <v>12</v>
      </c>
      <c r="B23" s="61"/>
      <c r="C23" s="2" t="s">
        <v>10</v>
      </c>
      <c r="D23" s="91"/>
      <c r="E23" s="27">
        <v>255</v>
      </c>
      <c r="F23" s="27">
        <v>20330317.09</v>
      </c>
      <c r="G23" s="27">
        <v>259</v>
      </c>
      <c r="H23" s="27">
        <v>19748906.600000001</v>
      </c>
      <c r="I23" s="27">
        <v>252</v>
      </c>
      <c r="J23" s="27">
        <v>19636798.850000001</v>
      </c>
      <c r="K23" s="27">
        <v>257</v>
      </c>
      <c r="L23" s="27">
        <v>19751299.600000001</v>
      </c>
      <c r="M23" s="27">
        <v>261</v>
      </c>
      <c r="N23" s="27">
        <v>20058712.82</v>
      </c>
    </row>
    <row r="24" spans="1:16" ht="15.75" thickBot="1" x14ac:dyDescent="0.3">
      <c r="A24" s="60" t="s">
        <v>13</v>
      </c>
      <c r="B24" s="61"/>
      <c r="C24" s="2" t="s">
        <v>10</v>
      </c>
      <c r="D24" s="91"/>
      <c r="E24" s="27">
        <v>577</v>
      </c>
      <c r="F24" s="27">
        <v>40667550.390000001</v>
      </c>
      <c r="G24" s="27">
        <v>550</v>
      </c>
      <c r="H24" s="27">
        <v>39188796.890000001</v>
      </c>
      <c r="I24" s="27">
        <v>567</v>
      </c>
      <c r="J24" s="27">
        <v>43826955.039999999</v>
      </c>
      <c r="K24" s="27">
        <v>584</v>
      </c>
      <c r="L24" s="27">
        <v>43830731.780000001</v>
      </c>
      <c r="M24" s="27">
        <v>572</v>
      </c>
      <c r="N24" s="27">
        <v>42774274.170000002</v>
      </c>
    </row>
    <row r="25" spans="1:16" ht="15.75" thickBot="1" x14ac:dyDescent="0.3">
      <c r="A25" s="93" t="s">
        <v>14</v>
      </c>
      <c r="B25" s="94"/>
      <c r="C25" s="2" t="s">
        <v>10</v>
      </c>
      <c r="D25" s="91"/>
      <c r="E25" s="27">
        <v>90</v>
      </c>
      <c r="F25" s="27">
        <v>10850019.539999999</v>
      </c>
      <c r="G25" s="27">
        <v>91</v>
      </c>
      <c r="H25" s="27">
        <v>11015318.890000001</v>
      </c>
      <c r="I25" s="27">
        <v>94</v>
      </c>
      <c r="J25" s="27">
        <v>13419723.189999999</v>
      </c>
      <c r="K25" s="27">
        <v>91</v>
      </c>
      <c r="L25" s="27">
        <v>13419723.189999999</v>
      </c>
      <c r="M25" s="27">
        <v>86</v>
      </c>
      <c r="N25" s="27">
        <v>24054641.719999999</v>
      </c>
    </row>
    <row r="26" spans="1:16" x14ac:dyDescent="0.25">
      <c r="A26" s="62" t="s">
        <v>15</v>
      </c>
      <c r="B26" s="63"/>
      <c r="C26" s="7"/>
      <c r="D26" s="91"/>
      <c r="E26" s="17">
        <f t="shared" ref="E26:N26" si="2">E21+E22+E23+E24+E25</f>
        <v>1253</v>
      </c>
      <c r="F26" s="17">
        <f t="shared" si="2"/>
        <v>97848822.810000002</v>
      </c>
      <c r="G26" s="17">
        <f t="shared" si="2"/>
        <v>1268</v>
      </c>
      <c r="H26" s="17">
        <f t="shared" si="2"/>
        <v>99482927.230000004</v>
      </c>
      <c r="I26" s="17">
        <f t="shared" si="2"/>
        <v>1290</v>
      </c>
      <c r="J26" s="17">
        <f t="shared" si="2"/>
        <v>108210868.63999999</v>
      </c>
      <c r="K26" s="17">
        <f t="shared" si="2"/>
        <v>1326</v>
      </c>
      <c r="L26" s="17">
        <f t="shared" si="2"/>
        <v>108995526.3</v>
      </c>
      <c r="M26" s="17">
        <f t="shared" si="2"/>
        <v>1311</v>
      </c>
      <c r="N26" s="17">
        <f t="shared" si="2"/>
        <v>118364787.49000001</v>
      </c>
    </row>
    <row r="27" spans="1:16" x14ac:dyDescent="0.25">
      <c r="A27" s="23"/>
      <c r="B27" s="23"/>
      <c r="C27" s="24"/>
      <c r="D27" s="91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6" x14ac:dyDescent="0.25">
      <c r="A28" s="95"/>
      <c r="B28" s="95"/>
      <c r="C28" s="96"/>
      <c r="D28" s="91"/>
      <c r="E28" s="67" t="s">
        <v>31</v>
      </c>
      <c r="F28" s="68"/>
      <c r="G28" s="68"/>
      <c r="H28" s="68"/>
      <c r="I28" s="68"/>
      <c r="J28" s="68"/>
      <c r="K28" s="68"/>
      <c r="L28" s="68"/>
      <c r="M28" s="68"/>
      <c r="N28" s="68"/>
    </row>
    <row r="29" spans="1:16" ht="15.75" thickBot="1" x14ac:dyDescent="0.3">
      <c r="A29" s="97"/>
      <c r="B29" s="97"/>
      <c r="C29" s="98"/>
      <c r="D29" s="91"/>
      <c r="E29" s="69"/>
      <c r="F29" s="70"/>
      <c r="G29" s="70"/>
      <c r="H29" s="70"/>
      <c r="I29" s="70"/>
      <c r="J29" s="70"/>
      <c r="K29" s="70"/>
      <c r="L29" s="70"/>
      <c r="M29" s="70"/>
      <c r="N29" s="70"/>
    </row>
    <row r="30" spans="1:16" x14ac:dyDescent="0.25">
      <c r="A30" s="55" t="s">
        <v>9</v>
      </c>
      <c r="B30" s="56"/>
      <c r="C30" s="7" t="s">
        <v>10</v>
      </c>
      <c r="D30" s="91"/>
      <c r="E30" s="27">
        <v>33</v>
      </c>
      <c r="F30" s="27">
        <v>2426472.1800000002</v>
      </c>
      <c r="G30" s="27">
        <v>36</v>
      </c>
      <c r="H30" s="27">
        <v>2626368.4500000002</v>
      </c>
      <c r="I30" s="27">
        <v>38</v>
      </c>
      <c r="J30" s="27">
        <v>2449743.2599999998</v>
      </c>
      <c r="K30" s="27">
        <v>40</v>
      </c>
      <c r="L30" s="27">
        <v>2866156.46</v>
      </c>
      <c r="M30" s="27">
        <v>40</v>
      </c>
      <c r="N30" s="27">
        <v>2828567.51</v>
      </c>
    </row>
    <row r="31" spans="1:16" ht="15.75" thickBot="1" x14ac:dyDescent="0.3">
      <c r="A31" s="72" t="s">
        <v>11</v>
      </c>
      <c r="B31" s="73"/>
      <c r="C31" s="21" t="s">
        <v>10</v>
      </c>
      <c r="D31" s="91"/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1:16" ht="15.75" thickBot="1" x14ac:dyDescent="0.3">
      <c r="A32" s="60" t="s">
        <v>12</v>
      </c>
      <c r="B32" s="61"/>
      <c r="C32" s="2" t="s">
        <v>10</v>
      </c>
      <c r="D32" s="91"/>
      <c r="E32" s="27">
        <v>55</v>
      </c>
      <c r="F32" s="27">
        <v>4145790.15</v>
      </c>
      <c r="G32" s="27">
        <v>53</v>
      </c>
      <c r="H32" s="27">
        <v>4041282.04</v>
      </c>
      <c r="I32" s="27">
        <v>54</v>
      </c>
      <c r="J32" s="27">
        <v>4207885.46</v>
      </c>
      <c r="K32" s="27">
        <v>55</v>
      </c>
      <c r="L32" s="27">
        <v>4226931.82</v>
      </c>
      <c r="M32" s="27">
        <v>56</v>
      </c>
      <c r="N32" s="27">
        <v>4303785.13</v>
      </c>
    </row>
    <row r="33" spans="1:14" ht="15.75" thickBot="1" x14ac:dyDescent="0.3">
      <c r="A33" s="60" t="s">
        <v>13</v>
      </c>
      <c r="B33" s="61"/>
      <c r="C33" s="2" t="s">
        <v>10</v>
      </c>
      <c r="D33" s="91"/>
      <c r="E33" s="27">
        <v>77</v>
      </c>
      <c r="F33" s="27">
        <v>5427038.7800000003</v>
      </c>
      <c r="G33" s="27">
        <v>79</v>
      </c>
      <c r="H33" s="27">
        <v>5628936.29</v>
      </c>
      <c r="I33" s="27">
        <v>68</v>
      </c>
      <c r="J33" s="27">
        <v>5256142.76</v>
      </c>
      <c r="K33" s="27">
        <v>80</v>
      </c>
      <c r="L33" s="27">
        <v>6004209.8300000001</v>
      </c>
      <c r="M33" s="27">
        <v>100</v>
      </c>
      <c r="N33" s="27">
        <v>7478019.96</v>
      </c>
    </row>
    <row r="34" spans="1:14" ht="15.75" thickBot="1" x14ac:dyDescent="0.3">
      <c r="A34" s="93" t="s">
        <v>14</v>
      </c>
      <c r="B34" s="94"/>
      <c r="C34" s="2" t="s">
        <v>10</v>
      </c>
      <c r="D34" s="91"/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</row>
    <row r="35" spans="1:14" ht="15.75" thickBot="1" x14ac:dyDescent="0.3">
      <c r="A35" s="62" t="s">
        <v>15</v>
      </c>
      <c r="B35" s="63"/>
      <c r="C35" s="5"/>
      <c r="D35" s="92"/>
      <c r="E35" s="17">
        <f t="shared" ref="E35:N35" si="3">E30+E31+E32+E33+E34</f>
        <v>165</v>
      </c>
      <c r="F35" s="17">
        <f t="shared" si="3"/>
        <v>11999301.109999999</v>
      </c>
      <c r="G35" s="17">
        <f t="shared" si="3"/>
        <v>168</v>
      </c>
      <c r="H35" s="17">
        <f t="shared" si="3"/>
        <v>12296586.780000001</v>
      </c>
      <c r="I35" s="17">
        <f t="shared" si="3"/>
        <v>160</v>
      </c>
      <c r="J35" s="17">
        <f t="shared" si="3"/>
        <v>11913771.48</v>
      </c>
      <c r="K35" s="17">
        <f t="shared" si="3"/>
        <v>175</v>
      </c>
      <c r="L35" s="17">
        <f t="shared" si="3"/>
        <v>13097298.109999999</v>
      </c>
      <c r="M35" s="17">
        <f t="shared" si="3"/>
        <v>196</v>
      </c>
      <c r="N35" s="17">
        <f t="shared" si="3"/>
        <v>14610372.6</v>
      </c>
    </row>
    <row r="36" spans="1:14" ht="54.6" customHeight="1" thickBot="1" x14ac:dyDescent="0.3">
      <c r="A36" s="25"/>
      <c r="B36" s="26"/>
      <c r="C36" s="5"/>
      <c r="D36" s="20"/>
      <c r="E36" s="67" t="s">
        <v>33</v>
      </c>
      <c r="F36" s="68"/>
      <c r="G36" s="68"/>
      <c r="H36" s="68"/>
      <c r="I36" s="68"/>
      <c r="J36" s="68"/>
      <c r="K36" s="68"/>
      <c r="L36" s="68"/>
      <c r="M36" s="68"/>
      <c r="N36" s="68"/>
    </row>
    <row r="37" spans="1:14" ht="15.75" thickBot="1" x14ac:dyDescent="0.3">
      <c r="A37" s="62" t="s">
        <v>32</v>
      </c>
      <c r="B37" s="63"/>
      <c r="C37" s="5"/>
      <c r="D37" s="20"/>
      <c r="E37" s="27">
        <v>31</v>
      </c>
      <c r="F37" s="27">
        <v>4741330.1500000004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1:14" x14ac:dyDescent="0.25">
      <c r="A38" s="62" t="s">
        <v>15</v>
      </c>
      <c r="B38" s="63"/>
      <c r="C38" s="5"/>
      <c r="D38" s="20"/>
      <c r="E38" s="17">
        <f>E37</f>
        <v>31</v>
      </c>
      <c r="F38" s="17">
        <f t="shared" ref="F38:N38" si="4">F37</f>
        <v>4741330.1500000004</v>
      </c>
      <c r="G38" s="17">
        <f t="shared" si="4"/>
        <v>0</v>
      </c>
      <c r="H38" s="17">
        <f t="shared" si="4"/>
        <v>0</v>
      </c>
      <c r="I38" s="17">
        <f t="shared" si="4"/>
        <v>0</v>
      </c>
      <c r="J38" s="17">
        <f t="shared" si="4"/>
        <v>0</v>
      </c>
      <c r="K38" s="17">
        <f t="shared" si="4"/>
        <v>0</v>
      </c>
      <c r="L38" s="17">
        <f t="shared" si="4"/>
        <v>0</v>
      </c>
      <c r="M38" s="17">
        <f t="shared" si="4"/>
        <v>0</v>
      </c>
      <c r="N38" s="17">
        <f t="shared" si="4"/>
        <v>0</v>
      </c>
    </row>
    <row r="39" spans="1:14" ht="31.9" customHeight="1" thickBot="1" x14ac:dyDescent="0.3">
      <c r="A39" s="64" t="s">
        <v>37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/>
    </row>
    <row r="40" spans="1:14" ht="15.75" thickBot="1" x14ac:dyDescent="0.3">
      <c r="A40" s="60" t="s">
        <v>17</v>
      </c>
      <c r="B40" s="61"/>
      <c r="C40" s="7" t="s">
        <v>16</v>
      </c>
      <c r="D40" s="88"/>
      <c r="E40" s="4">
        <v>38834</v>
      </c>
      <c r="F40" s="4">
        <v>41729056.740000002</v>
      </c>
      <c r="G40" s="3">
        <v>52000</v>
      </c>
      <c r="H40" s="3">
        <v>47172409.490000002</v>
      </c>
      <c r="I40" s="3">
        <v>48450</v>
      </c>
      <c r="J40" s="3">
        <v>57322235.740000002</v>
      </c>
      <c r="K40" s="3">
        <v>48450</v>
      </c>
      <c r="L40" s="3">
        <v>59426781.75</v>
      </c>
      <c r="M40" s="3">
        <v>48450</v>
      </c>
      <c r="N40" s="3">
        <v>59426781.75</v>
      </c>
    </row>
    <row r="41" spans="1:14" ht="15.75" thickBot="1" x14ac:dyDescent="0.3">
      <c r="A41" s="60" t="s">
        <v>18</v>
      </c>
      <c r="B41" s="61"/>
      <c r="C41" s="7" t="s">
        <v>16</v>
      </c>
      <c r="D41" s="88"/>
      <c r="E41" s="4">
        <v>47066</v>
      </c>
      <c r="F41" s="4">
        <v>42249969.899999999</v>
      </c>
      <c r="G41" s="3">
        <v>55856</v>
      </c>
      <c r="H41" s="3">
        <v>48427866.140000001</v>
      </c>
      <c r="I41" s="3">
        <v>54856</v>
      </c>
      <c r="J41" s="3">
        <v>45607564.920000002</v>
      </c>
      <c r="K41" s="3">
        <v>54856</v>
      </c>
      <c r="L41" s="3">
        <v>49448548.799999997</v>
      </c>
      <c r="M41" s="3">
        <v>54856</v>
      </c>
      <c r="N41" s="3">
        <v>49448548.799999997</v>
      </c>
    </row>
    <row r="42" spans="1:14" ht="15.75" thickBot="1" x14ac:dyDescent="0.3">
      <c r="A42" s="60" t="s">
        <v>34</v>
      </c>
      <c r="B42" s="61"/>
      <c r="C42" s="7" t="s">
        <v>16</v>
      </c>
      <c r="D42" s="88"/>
      <c r="E42" s="4">
        <v>48509</v>
      </c>
      <c r="F42" s="4">
        <v>48313482.729999997</v>
      </c>
      <c r="G42" s="3">
        <v>50750</v>
      </c>
      <c r="H42" s="3">
        <v>51566073.119999997</v>
      </c>
      <c r="I42" s="3">
        <v>49000</v>
      </c>
      <c r="J42" s="3">
        <v>53055128.420000002</v>
      </c>
      <c r="K42" s="3">
        <v>49000</v>
      </c>
      <c r="L42" s="3">
        <v>53055128.420000002</v>
      </c>
      <c r="M42" s="3">
        <v>49000</v>
      </c>
      <c r="N42" s="3">
        <v>53055128.420000002</v>
      </c>
    </row>
    <row r="43" spans="1:14" ht="15.75" thickBot="1" x14ac:dyDescent="0.3">
      <c r="A43" s="77" t="s">
        <v>26</v>
      </c>
      <c r="B43" s="78"/>
      <c r="C43" s="7" t="s">
        <v>16</v>
      </c>
      <c r="D43" s="89"/>
      <c r="E43" s="4">
        <v>2550</v>
      </c>
      <c r="F43" s="4">
        <v>612663</v>
      </c>
      <c r="G43" s="3">
        <v>2720</v>
      </c>
      <c r="H43" s="3">
        <v>4318832.1399999997</v>
      </c>
      <c r="I43" s="3">
        <v>2380</v>
      </c>
      <c r="J43" s="3">
        <v>6125916.96</v>
      </c>
      <c r="K43" s="3">
        <v>2380</v>
      </c>
      <c r="L43" s="3">
        <v>7698065.0800000001</v>
      </c>
      <c r="M43" s="3">
        <v>2720</v>
      </c>
      <c r="N43" s="3">
        <v>7698065.0800000001</v>
      </c>
    </row>
    <row r="44" spans="1:14" ht="15.75" thickBot="1" x14ac:dyDescent="0.3">
      <c r="A44" s="62" t="s">
        <v>15</v>
      </c>
      <c r="B44" s="63"/>
      <c r="C44" s="5"/>
      <c r="D44" s="5"/>
      <c r="E44" s="6">
        <f>E40+E41+E42+E43</f>
        <v>136959</v>
      </c>
      <c r="F44" s="6">
        <f t="shared" ref="F44:N44" si="5">F40+F41+F42+F43</f>
        <v>132905172.37</v>
      </c>
      <c r="G44" s="6">
        <f t="shared" si="5"/>
        <v>161326</v>
      </c>
      <c r="H44" s="6">
        <f t="shared" si="5"/>
        <v>151485180.88999999</v>
      </c>
      <c r="I44" s="6">
        <f t="shared" si="5"/>
        <v>154686</v>
      </c>
      <c r="J44" s="6">
        <f t="shared" si="5"/>
        <v>162110846.03999999</v>
      </c>
      <c r="K44" s="6">
        <f t="shared" si="5"/>
        <v>154686</v>
      </c>
      <c r="L44" s="6">
        <f t="shared" si="5"/>
        <v>169628524.05000001</v>
      </c>
      <c r="M44" s="6">
        <f t="shared" si="5"/>
        <v>155026</v>
      </c>
      <c r="N44" s="6">
        <f t="shared" si="5"/>
        <v>169628524.05000001</v>
      </c>
    </row>
    <row r="45" spans="1:14" ht="17.25" thickBot="1" x14ac:dyDescent="0.3">
      <c r="A45" s="8"/>
      <c r="B45" s="9"/>
      <c r="C45" s="9"/>
      <c r="D45" s="87" t="s">
        <v>27</v>
      </c>
      <c r="E45" s="87"/>
      <c r="F45" s="87"/>
      <c r="G45" s="87"/>
      <c r="H45" s="87"/>
      <c r="I45" s="87"/>
      <c r="J45" s="87"/>
      <c r="K45" s="87"/>
      <c r="L45" s="87"/>
      <c r="M45" s="9"/>
      <c r="N45" s="10"/>
    </row>
    <row r="46" spans="1:14" ht="15.75" thickBot="1" x14ac:dyDescent="0.3">
      <c r="A46" s="77"/>
      <c r="B46" s="78"/>
      <c r="C46" s="11"/>
      <c r="D46" s="85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75" thickBot="1" x14ac:dyDescent="0.3">
      <c r="A47" s="77" t="s">
        <v>28</v>
      </c>
      <c r="B47" s="78"/>
      <c r="C47" s="11" t="s">
        <v>43</v>
      </c>
      <c r="D47" s="86"/>
      <c r="E47" s="4">
        <v>239448</v>
      </c>
      <c r="F47" s="4">
        <v>30963257.66</v>
      </c>
      <c r="G47" s="3">
        <v>211642</v>
      </c>
      <c r="H47" s="3">
        <v>37011983.68</v>
      </c>
      <c r="I47" s="3">
        <v>203238</v>
      </c>
      <c r="J47" s="3">
        <v>31175040.16</v>
      </c>
      <c r="K47" s="3">
        <v>203238</v>
      </c>
      <c r="L47" s="3">
        <v>34428989.609999999</v>
      </c>
      <c r="M47" s="3">
        <v>203238</v>
      </c>
      <c r="N47" s="3">
        <v>34428989.609999999</v>
      </c>
    </row>
    <row r="48" spans="1:14" ht="15.75" thickBot="1" x14ac:dyDescent="0.3">
      <c r="A48" s="77" t="s">
        <v>19</v>
      </c>
      <c r="B48" s="78"/>
      <c r="C48" s="11" t="s">
        <v>43</v>
      </c>
      <c r="D48" s="86"/>
      <c r="E48" s="4">
        <v>266088</v>
      </c>
      <c r="F48" s="4">
        <v>35050618.799999997</v>
      </c>
      <c r="G48" s="3">
        <v>271154</v>
      </c>
      <c r="H48" s="3">
        <v>36781078.840000004</v>
      </c>
      <c r="I48" s="3">
        <v>235536</v>
      </c>
      <c r="J48" s="3">
        <v>34795965.850000001</v>
      </c>
      <c r="K48" s="3">
        <v>232470</v>
      </c>
      <c r="L48" s="3">
        <v>34101546.869999997</v>
      </c>
      <c r="M48" s="3">
        <v>232470</v>
      </c>
      <c r="N48" s="3">
        <v>34101546.869999997</v>
      </c>
    </row>
    <row r="49" spans="1:14" ht="15.75" thickBot="1" x14ac:dyDescent="0.3">
      <c r="A49" s="74" t="s">
        <v>15</v>
      </c>
      <c r="B49" s="76"/>
      <c r="C49" s="12"/>
      <c r="D49" s="12"/>
      <c r="E49" s="6">
        <f>E47+E48</f>
        <v>505536</v>
      </c>
      <c r="F49" s="6">
        <f>F47+F48</f>
        <v>66013876.459999993</v>
      </c>
      <c r="G49" s="6">
        <f t="shared" ref="G49:N49" si="6">G47+G48</f>
        <v>482796</v>
      </c>
      <c r="H49" s="6">
        <f t="shared" si="6"/>
        <v>73793062.520000011</v>
      </c>
      <c r="I49" s="6">
        <f t="shared" si="6"/>
        <v>438774</v>
      </c>
      <c r="J49" s="6">
        <f t="shared" si="6"/>
        <v>65971006.010000005</v>
      </c>
      <c r="K49" s="6">
        <f t="shared" si="6"/>
        <v>435708</v>
      </c>
      <c r="L49" s="6">
        <f t="shared" si="6"/>
        <v>68530536.479999989</v>
      </c>
      <c r="M49" s="6">
        <f t="shared" si="6"/>
        <v>435708</v>
      </c>
      <c r="N49" s="6">
        <f t="shared" si="6"/>
        <v>68530536.479999989</v>
      </c>
    </row>
    <row r="50" spans="1:14" ht="15.75" thickBot="1" x14ac:dyDescent="0.3">
      <c r="A50" s="79" t="s">
        <v>38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80"/>
    </row>
    <row r="51" spans="1:14" ht="15.75" hidden="1" thickBot="1" x14ac:dyDescent="0.3">
      <c r="A51" s="77" t="s">
        <v>28</v>
      </c>
      <c r="B51" s="81"/>
      <c r="C51" s="34" t="s">
        <v>10</v>
      </c>
      <c r="D51" s="82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5.75" hidden="1" thickBot="1" x14ac:dyDescent="0.3">
      <c r="A52" s="77" t="s">
        <v>19</v>
      </c>
      <c r="B52" s="81"/>
      <c r="C52" s="34" t="s">
        <v>10</v>
      </c>
      <c r="D52" s="83"/>
      <c r="E52" s="31"/>
      <c r="F52" s="6"/>
      <c r="G52" s="6"/>
      <c r="H52" s="6"/>
      <c r="I52" s="6"/>
      <c r="J52" s="6"/>
      <c r="K52" s="6"/>
      <c r="L52" s="6"/>
      <c r="M52" s="6"/>
      <c r="N52" s="6"/>
    </row>
    <row r="53" spans="1:14" ht="15.75" hidden="1" thickBot="1" x14ac:dyDescent="0.3">
      <c r="A53" s="74" t="s">
        <v>15</v>
      </c>
      <c r="B53" s="75"/>
      <c r="C53" s="32"/>
      <c r="D53" s="33"/>
      <c r="E53" s="31"/>
      <c r="F53" s="6"/>
      <c r="G53" s="6"/>
      <c r="H53" s="6"/>
      <c r="I53" s="6"/>
      <c r="J53" s="6"/>
      <c r="K53" s="6"/>
      <c r="L53" s="6"/>
      <c r="M53" s="6"/>
      <c r="N53" s="6"/>
    </row>
    <row r="54" spans="1:14" ht="15.75" thickBot="1" x14ac:dyDescent="0.3">
      <c r="A54" s="74" t="s">
        <v>20</v>
      </c>
      <c r="B54" s="75"/>
      <c r="C54" s="13"/>
      <c r="D54" s="13"/>
      <c r="E54" s="14" t="s">
        <v>21</v>
      </c>
      <c r="F54" s="4">
        <f>F18+F26+F35+F38+F44+F49</f>
        <v>398492081.76000005</v>
      </c>
      <c r="G54" s="4" t="s">
        <v>21</v>
      </c>
      <c r="H54" s="4">
        <f>H18+H26+H35+H38+H44+H49+H51+H52</f>
        <v>421048347.85000002</v>
      </c>
      <c r="I54" s="4" t="s">
        <v>21</v>
      </c>
      <c r="J54" s="4">
        <f t="shared" ref="J54:N54" si="7">J18+J26+J35+J38+J44+J49+J51+J52</f>
        <v>430964722.05999994</v>
      </c>
      <c r="K54" s="4" t="s">
        <v>21</v>
      </c>
      <c r="L54" s="4">
        <f t="shared" si="7"/>
        <v>439770345.52999997</v>
      </c>
      <c r="M54" s="4" t="s">
        <v>21</v>
      </c>
      <c r="N54" s="4">
        <f t="shared" si="7"/>
        <v>449757358.70000005</v>
      </c>
    </row>
    <row r="55" spans="1:14" x14ac:dyDescent="0.25">
      <c r="A55" s="30"/>
      <c r="B55" s="30"/>
      <c r="C55" s="35"/>
      <c r="D55" s="35"/>
      <c r="E55" s="30"/>
      <c r="F55" s="36"/>
      <c r="G55" s="36"/>
      <c r="H55" s="36"/>
      <c r="I55" s="36"/>
      <c r="J55" s="36"/>
      <c r="K55" s="36"/>
      <c r="L55" s="36"/>
      <c r="M55" s="36"/>
      <c r="N55" s="36"/>
    </row>
    <row r="56" spans="1:14" x14ac:dyDescent="0.25">
      <c r="A56" s="1"/>
      <c r="B56" s="1"/>
      <c r="C56" s="1"/>
      <c r="D56" s="1" t="s">
        <v>22</v>
      </c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 t="s">
        <v>23</v>
      </c>
      <c r="E57" s="1"/>
      <c r="F57" s="1"/>
      <c r="G57" s="1"/>
      <c r="H57" s="1"/>
      <c r="I57" s="1"/>
      <c r="J57" s="1"/>
      <c r="K57" s="1"/>
      <c r="L57" s="1"/>
      <c r="M57" s="1"/>
      <c r="N57" s="1"/>
    </row>
    <row r="60" spans="1:14" x14ac:dyDescent="0.25">
      <c r="A60" s="1" t="s">
        <v>24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 t="s">
        <v>25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</sheetData>
  <mergeCells count="69">
    <mergeCell ref="A33:B33"/>
    <mergeCell ref="A34:B34"/>
    <mergeCell ref="A39:N39"/>
    <mergeCell ref="A23:B23"/>
    <mergeCell ref="A24:B24"/>
    <mergeCell ref="A25:B25"/>
    <mergeCell ref="A31:B31"/>
    <mergeCell ref="A32:B32"/>
    <mergeCell ref="A28:C29"/>
    <mergeCell ref="A26:B26"/>
    <mergeCell ref="A37:B37"/>
    <mergeCell ref="A38:B38"/>
    <mergeCell ref="E36:N36"/>
    <mergeCell ref="J1:N1"/>
    <mergeCell ref="D46:D48"/>
    <mergeCell ref="A47:B47"/>
    <mergeCell ref="A48:B48"/>
    <mergeCell ref="A43:B43"/>
    <mergeCell ref="D45:L45"/>
    <mergeCell ref="L8:L11"/>
    <mergeCell ref="I8:I11"/>
    <mergeCell ref="A14:B14"/>
    <mergeCell ref="D40:D43"/>
    <mergeCell ref="E6:E11"/>
    <mergeCell ref="F6:F11"/>
    <mergeCell ref="C5:C11"/>
    <mergeCell ref="A40:B40"/>
    <mergeCell ref="A35:B35"/>
    <mergeCell ref="D18:D35"/>
    <mergeCell ref="A54:B54"/>
    <mergeCell ref="A41:B41"/>
    <mergeCell ref="A42:B42"/>
    <mergeCell ref="A44:B44"/>
    <mergeCell ref="A49:B49"/>
    <mergeCell ref="A46:B46"/>
    <mergeCell ref="A50:N50"/>
    <mergeCell ref="A51:B51"/>
    <mergeCell ref="A52:B52"/>
    <mergeCell ref="A53:B53"/>
    <mergeCell ref="D51:D52"/>
    <mergeCell ref="A12:N12"/>
    <mergeCell ref="E28:N29"/>
    <mergeCell ref="E19:N20"/>
    <mergeCell ref="A19:C20"/>
    <mergeCell ref="A21:B21"/>
    <mergeCell ref="A22:B22"/>
    <mergeCell ref="A30:B30"/>
    <mergeCell ref="D13:D17"/>
    <mergeCell ref="A17:B17"/>
    <mergeCell ref="A18:B18"/>
    <mergeCell ref="A16:B16"/>
    <mergeCell ref="A13:B13"/>
    <mergeCell ref="A15:B15"/>
    <mergeCell ref="C3:L3"/>
    <mergeCell ref="H8:H11"/>
    <mergeCell ref="I7:J7"/>
    <mergeCell ref="K7:L7"/>
    <mergeCell ref="A5:B11"/>
    <mergeCell ref="G6:H7"/>
    <mergeCell ref="G8:G11"/>
    <mergeCell ref="I6:N6"/>
    <mergeCell ref="D5:D11"/>
    <mergeCell ref="J8:J11"/>
    <mergeCell ref="M8:M11"/>
    <mergeCell ref="G5:N5"/>
    <mergeCell ref="M7:N7"/>
    <mergeCell ref="N8:N11"/>
    <mergeCell ref="E5:F5"/>
    <mergeCell ref="K8:K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</dc:creator>
  <cp:lastModifiedBy>user</cp:lastModifiedBy>
  <cp:lastPrinted>2020-05-27T22:55:42Z</cp:lastPrinted>
  <dcterms:created xsi:type="dcterms:W3CDTF">2015-08-12T06:13:50Z</dcterms:created>
  <dcterms:modified xsi:type="dcterms:W3CDTF">2023-01-30T02:54:04Z</dcterms:modified>
</cp:coreProperties>
</file>